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<sst xmlns="http://schemas.openxmlformats.org/spreadsheetml/2006/main" count="1040" uniqueCount="70">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</sst>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1" sqref="I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0</v>
      </c>
      <c r="C7" s="86">
        <v>13351.999999999993</v>
      </c>
      <c r="D7" s="122"/>
      <c r="E7" s="39"/>
      <c r="F7" s="39"/>
      <c r="G7" s="39"/>
      <c r="H7" s="39"/>
      <c r="I7" s="39"/>
      <c r="J7" s="39"/>
      <c r="K7" s="12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0</v>
      </c>
      <c r="C8" s="87">
        <v>52039.20662000024</v>
      </c>
      <c r="D8" s="127">
        <v>11881.6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45958.10662000024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201024.50000000003</v>
      </c>
      <c r="C9" s="132">
        <v>99942.80000000003</v>
      </c>
      <c r="D9" s="90">
        <f t="shared" si="0"/>
        <v>17962.7</v>
      </c>
      <c r="E9" s="90">
        <f t="shared" si="0"/>
        <v>0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0</v>
      </c>
      <c r="I9" s="90">
        <f>I10+I15+I24+I33+I47+I52+I54+I61+I62+I71+I72+I88+I76+I81+I83+I82+I69+I89+I90+I91+I70+I40+I92</f>
        <v>0</v>
      </c>
      <c r="J9" s="90">
        <f>J10+J15+J24+J33+J47+J52+J54+J61+J62+J71+J72+J88+J76+J81+J83+J82+J69+J89+J90+J91+J70+J40+J92</f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17962.7</v>
      </c>
      <c r="AP9" s="90">
        <f>AP10+AP15+AP24+AP33+AP47+AP52+AP54+AP61+AP62+AP71+AP72+AP76+AP88+AP81+AP83+AP82+AP69+AP89+AP91+AP90+AP70+AP40+AP92</f>
        <v>283004.60000000003</v>
      </c>
      <c r="AQ9" s="133"/>
      <c r="AR9" s="133"/>
    </row>
    <row r="10" spans="1:44" s="142" customFormat="1" ht="15.75">
      <c r="A10" s="138" t="s">
        <v>4</v>
      </c>
      <c r="B10" s="139">
        <v>18096.1</v>
      </c>
      <c r="C10" s="139">
        <v>6003.200000000001</v>
      </c>
      <c r="D10" s="140">
        <v>204.3</v>
      </c>
      <c r="E10" s="140"/>
      <c r="F10" s="140"/>
      <c r="G10" s="140"/>
      <c r="H10" s="140"/>
      <c r="I10" s="140"/>
      <c r="J10" s="140"/>
      <c r="K10" s="140"/>
      <c r="L10" s="140"/>
      <c r="M10" s="141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204.3</v>
      </c>
      <c r="AP10" s="140">
        <f>B10+C10-AO10</f>
        <v>23895</v>
      </c>
      <c r="AR10" s="143"/>
    </row>
    <row r="11" spans="1:44" s="142" customFormat="1" ht="15.75">
      <c r="A11" s="144" t="s">
        <v>5</v>
      </c>
      <c r="B11" s="139">
        <v>16868.3</v>
      </c>
      <c r="C11" s="139">
        <v>4289.400000000005</v>
      </c>
      <c r="D11" s="140">
        <v>204.3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204.3</v>
      </c>
      <c r="AP11" s="140">
        <f>B11+C11-AO11</f>
        <v>20953.400000000005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0</v>
      </c>
      <c r="AP12" s="140">
        <f>B12+C12-AO12</f>
        <v>304.20000000000005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1002.8999999999993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0</v>
      </c>
      <c r="I14" s="140">
        <f>I10-I11-I12-I13</f>
        <v>0</v>
      </c>
      <c r="J14" s="140">
        <f>J10-J11-J12-J13</f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0</v>
      </c>
      <c r="AP14" s="140">
        <f>AP10-AP11-AP12-AP13</f>
        <v>2637.399999999995</v>
      </c>
      <c r="AR14" s="143"/>
    </row>
    <row r="15" spans="1:44" s="142" customFormat="1" ht="15" customHeight="1">
      <c r="A15" s="138" t="s">
        <v>6</v>
      </c>
      <c r="B15" s="139">
        <v>59470.7</v>
      </c>
      <c r="C15" s="139">
        <v>46897.60000000003</v>
      </c>
      <c r="D15" s="146">
        <v>47.9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47.9</v>
      </c>
      <c r="AP15" s="140">
        <f aca="true" t="shared" si="3" ref="AP15:AP31">B15+C15-AO15</f>
        <v>106320.40000000002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27132.800000000003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47.9</v>
      </c>
      <c r="AP17" s="140">
        <f t="shared" si="3"/>
        <v>72297.15999999999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v>4198</v>
      </c>
      <c r="C19" s="139">
        <v>2292.7999999999984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0</v>
      </c>
      <c r="AP19" s="140">
        <f t="shared" si="3"/>
        <v>6490.799999999998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0</v>
      </c>
      <c r="AP20" s="140">
        <f t="shared" si="3"/>
        <v>11662.1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0</v>
      </c>
      <c r="AP21" s="140">
        <f t="shared" si="3"/>
        <v>2311.0999999999995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2846.6999999999994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0</v>
      </c>
      <c r="I23" s="140">
        <f>I15-I17-I18-I19-I20-I21-I22</f>
        <v>0</v>
      </c>
      <c r="J23" s="140">
        <f>J15-J17-J18-J19-J20-J21-J22</f>
        <v>0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0</v>
      </c>
      <c r="AP23" s="140">
        <f t="shared" si="3"/>
        <v>13522.799999999996</v>
      </c>
      <c r="AR23" s="143"/>
    </row>
    <row r="24" spans="1:44" s="142" customFormat="1" ht="15" customHeight="1">
      <c r="A24" s="138" t="s">
        <v>7</v>
      </c>
      <c r="B24" s="139">
        <v>37075.1</v>
      </c>
      <c r="C24" s="139">
        <v>12137.7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0</v>
      </c>
      <c r="AP24" s="140">
        <f t="shared" si="3"/>
        <v>49212.8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92.30000000000291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0</v>
      </c>
      <c r="AP25" s="149">
        <f t="shared" si="3"/>
        <v>17230.200000000004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36984.2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0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0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0</v>
      </c>
      <c r="AP32" s="140">
        <f>AP24-AP30</f>
        <v>48987.5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683.0000000000007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386.29999999999995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214.80000000000072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0</v>
      </c>
      <c r="AP40" s="140">
        <f aca="true" t="shared" si="8" ref="AP40:AP45">B40+C40-AO40</f>
        <v>1894.6000000000001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1587.3999999999999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</f>
        <v>8.200000000000001</v>
      </c>
      <c r="C44" s="139">
        <v>166.00000000000006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0</v>
      </c>
      <c r="AP44" s="140">
        <f t="shared" si="8"/>
        <v>174.20000000000005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80.00000000000004</v>
      </c>
      <c r="C46" s="139">
        <v>47.80000000000015</v>
      </c>
      <c r="D46" s="140">
        <f t="shared" si="9"/>
        <v>0</v>
      </c>
      <c r="E46" s="140">
        <f t="shared" si="9"/>
        <v>0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0</v>
      </c>
      <c r="AP46" s="140">
        <f>AP40-AP41-AP42-AP43-AP44-AP45</f>
        <v>127.80000000000024</v>
      </c>
      <c r="AR46" s="143"/>
    </row>
    <row r="47" spans="1:44" s="142" customFormat="1" ht="17.25" customHeight="1">
      <c r="A47" s="138" t="s">
        <v>43</v>
      </c>
      <c r="B47" s="145">
        <v>5978.1</v>
      </c>
      <c r="C47" s="139">
        <v>7265.4000000000015</v>
      </c>
      <c r="D47" s="140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0</v>
      </c>
      <c r="AP47" s="140">
        <f>B47+C47-AO47</f>
        <v>13243.500000000002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0</v>
      </c>
      <c r="AP48" s="140">
        <f>B48+C48-AO48</f>
        <v>153.60000000000002</v>
      </c>
      <c r="AR48" s="143"/>
    </row>
    <row r="49" spans="1:44" s="142" customFormat="1" ht="15.75">
      <c r="A49" s="144" t="s">
        <v>16</v>
      </c>
      <c r="B49" s="139">
        <v>5250</v>
      </c>
      <c r="C49" s="139">
        <v>5970.100000000002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0</v>
      </c>
      <c r="AP49" s="140">
        <f>B49+C49-AO49</f>
        <v>11220.100000000002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0</v>
      </c>
      <c r="F51" s="140">
        <f t="shared" si="10"/>
        <v>0</v>
      </c>
      <c r="G51" s="140">
        <f t="shared" si="10"/>
        <v>0</v>
      </c>
      <c r="H51" s="140">
        <f>H47-H48-H49</f>
        <v>0</v>
      </c>
      <c r="I51" s="140">
        <f>I47-I48-I49</f>
        <v>0</v>
      </c>
      <c r="J51" s="140">
        <f>J47-J48-J49</f>
        <v>0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40">
        <f t="shared" si="10"/>
        <v>0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0</v>
      </c>
      <c r="AP51" s="140">
        <f>AP47-AP49-AP48</f>
        <v>1869.7999999999997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0</v>
      </c>
      <c r="AP52" s="140">
        <f aca="true" t="shared" si="11" ref="AP52:AP59">B52+C52-AO52</f>
        <v>22534.199999999997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0</v>
      </c>
      <c r="AP53" s="140">
        <f t="shared" si="11"/>
        <v>2955.7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0</v>
      </c>
      <c r="AP54" s="140">
        <f t="shared" si="11"/>
        <v>4252.3</v>
      </c>
      <c r="AQ54" s="143"/>
      <c r="AR54" s="143"/>
    </row>
    <row r="55" spans="1:44" s="142" customFormat="1" ht="15.75">
      <c r="A55" s="144" t="s">
        <v>5</v>
      </c>
      <c r="B55" s="139">
        <v>1176.9</v>
      </c>
      <c r="C55" s="139">
        <v>343.1999999999998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0</v>
      </c>
      <c r="AP55" s="140">
        <f t="shared" si="11"/>
        <v>1520.1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0</v>
      </c>
      <c r="AP57" s="140">
        <f t="shared" si="11"/>
        <v>218.99999999999994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1463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0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0</v>
      </c>
      <c r="J60" s="140">
        <f t="shared" si="12"/>
        <v>0</v>
      </c>
      <c r="K60" s="140">
        <f t="shared" si="12"/>
        <v>0</v>
      </c>
      <c r="L60" s="140">
        <f t="shared" si="12"/>
        <v>0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0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0</v>
      </c>
      <c r="AP60" s="140">
        <f>AP54-AP55-AP57-AP59-AP56-AP58</f>
        <v>2493.4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v>4272.1</v>
      </c>
      <c r="C62" s="139">
        <v>7310.300000000001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0</v>
      </c>
      <c r="AP62" s="140">
        <f t="shared" si="14"/>
        <v>11582.400000000001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0</v>
      </c>
      <c r="AP63" s="140">
        <f t="shared" si="14"/>
        <v>3577.3999999999996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v>483.1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0</v>
      </c>
      <c r="AP65" s="140">
        <f t="shared" si="14"/>
        <v>1527.4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0</v>
      </c>
      <c r="AP66" s="140">
        <f t="shared" si="14"/>
        <v>170.39999999999998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1590.6000000000001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0</v>
      </c>
      <c r="K68" s="140">
        <f t="shared" si="15"/>
        <v>0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0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0</v>
      </c>
      <c r="AP68" s="140">
        <f>AP62-AP63-AP66-AP67-AP65-AP64</f>
        <v>5059.300000000002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0</v>
      </c>
      <c r="AP69" s="158">
        <f aca="true" t="shared" si="16" ref="AP69:AP92">B69+C69-AO69</f>
        <v>1396.1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0</v>
      </c>
      <c r="AP71" s="158">
        <f t="shared" si="16"/>
        <v>2423.0999999999995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</f>
        <v>2408.7</v>
      </c>
      <c r="C72" s="139">
        <v>3078.6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0</v>
      </c>
      <c r="AP72" s="158">
        <f t="shared" si="16"/>
        <v>5487.299999999999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0</v>
      </c>
      <c r="AP74" s="158">
        <f t="shared" si="16"/>
        <v>758.4</v>
      </c>
      <c r="AR74" s="143"/>
    </row>
    <row r="75" spans="1:44" s="142" customFormat="1" ht="15" customHeight="1">
      <c r="A75" s="144" t="s">
        <v>16</v>
      </c>
      <c r="B75" s="139">
        <f>15+132.5</f>
        <v>147.5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508.9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0</v>
      </c>
      <c r="AP76" s="158">
        <f t="shared" si="16"/>
        <v>1060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0</v>
      </c>
      <c r="AP77" s="158">
        <f t="shared" si="16"/>
        <v>176.2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</v>
      </c>
      <c r="AP80" s="158">
        <f t="shared" si="16"/>
        <v>3.2000000000000015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0</v>
      </c>
      <c r="AP81" s="158">
        <f t="shared" si="16"/>
        <v>21.5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v>6137.1</v>
      </c>
      <c r="C89" s="139">
        <v>3990.400000000007</v>
      </c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0</v>
      </c>
      <c r="AP89" s="140">
        <f t="shared" si="16"/>
        <v>10127.500000000007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0</v>
      </c>
      <c r="AP90" s="140">
        <f t="shared" si="16"/>
        <v>5660.4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</f>
        <v>40520.1</v>
      </c>
      <c r="C92" s="139">
        <v>2.1999999999970896</v>
      </c>
      <c r="D92" s="140">
        <v>17710.5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17710.5</v>
      </c>
      <c r="AP92" s="140">
        <f t="shared" si="16"/>
        <v>22811.799999999996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201024.50000000003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0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0</v>
      </c>
      <c r="I94" s="168">
        <f>I10+I15+I24+I33+I47+I52+I54+I61+I62+I69+I71+I72+I76+I81+I82+I83+I88+I89+I90+I91+I40+I92+I70</f>
        <v>0</v>
      </c>
      <c r="J94" s="168">
        <f>J10+J15+J24+J33+J47+J52+J54+J61+J62+J69+J71+J72+J76+J81+J82+J83+J88+J89+J90+J91+J40+J92+J70</f>
        <v>0</v>
      </c>
      <c r="K94" s="168">
        <f t="shared" si="17"/>
        <v>0</v>
      </c>
      <c r="L94" s="168">
        <f t="shared" si="17"/>
        <v>0</v>
      </c>
      <c r="M94" s="168">
        <f t="shared" si="17"/>
        <v>0</v>
      </c>
      <c r="N94" s="168">
        <f t="shared" si="17"/>
        <v>0</v>
      </c>
      <c r="O94" s="168">
        <f t="shared" si="17"/>
        <v>0</v>
      </c>
      <c r="P94" s="168">
        <f>P10+P15+P24+P33+P47+P52+P54+P61+P62+P69+P71+P72+P76+P81+P82+P83+P88+P89+P90+P91+P40+P92+P70</f>
        <v>0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17962.7</v>
      </c>
      <c r="AP94" s="168">
        <f>AP10+AP15+AP24+AP33+AP47+AP52+AP54+AP61+AP62+AP69+AP71+AP72+AP76+AP81+AP82+AP83+AP88+AP89+AP90+AP91+AP70+AP40+AP92</f>
        <v>283004.60000000003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70318.19999999997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0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0</v>
      </c>
      <c r="J95" s="140">
        <f>J11+J17+J26+J34+J55+J63+J73+J41+J77+J48</f>
        <v>0</v>
      </c>
      <c r="K95" s="140">
        <f t="shared" si="18"/>
        <v>0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0</v>
      </c>
      <c r="P95" s="140">
        <f>P11+P17+P26+P34+P55+P63+P73+P41+P77+P48</f>
        <v>0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252.20000000000002</v>
      </c>
      <c r="AP95" s="140">
        <f>B95+C95-AO95</f>
        <v>100732.05999999995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4596.8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0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0</v>
      </c>
      <c r="I96" s="140">
        <f>I12+I20+I29+I36+I57+I66+I44+I80+I74+I53</f>
        <v>0</v>
      </c>
      <c r="J96" s="140">
        <f>J12+J20+J29+J36+J57+J66+J44+J80+J74+J53</f>
        <v>0</v>
      </c>
      <c r="K96" s="140">
        <f t="shared" si="19"/>
        <v>0</v>
      </c>
      <c r="L96" s="140">
        <f t="shared" si="19"/>
        <v>0</v>
      </c>
      <c r="M96" s="140">
        <f t="shared" si="19"/>
        <v>0</v>
      </c>
      <c r="N96" s="140">
        <f t="shared" si="19"/>
        <v>0</v>
      </c>
      <c r="O96" s="140">
        <f t="shared" si="19"/>
        <v>0</v>
      </c>
      <c r="P96" s="140">
        <f>P12+P20+P29+P36+P57+P66+P44+P80+P74+P53</f>
        <v>0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0</v>
      </c>
      <c r="AP96" s="140">
        <f>B96+C96-AO96</f>
        <v>16326.5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4681.1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0</v>
      </c>
      <c r="J98" s="140">
        <f>J19+J28+J65+J35+J43+J56+J79</f>
        <v>0</v>
      </c>
      <c r="K98" s="140">
        <f t="shared" si="21"/>
        <v>0</v>
      </c>
      <c r="L98" s="140">
        <f t="shared" si="21"/>
        <v>0</v>
      </c>
      <c r="M98" s="140">
        <f t="shared" si="21"/>
        <v>0</v>
      </c>
      <c r="N98" s="140">
        <f t="shared" si="21"/>
        <v>0</v>
      </c>
      <c r="O98" s="140">
        <f t="shared" si="21"/>
        <v>0</v>
      </c>
      <c r="P98" s="140">
        <f>P19+P28+P65+P35+P43+P56+P79</f>
        <v>0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0</v>
      </c>
      <c r="AP98" s="140">
        <f>B98+C98-AO98</f>
        <v>8025.999999999998</v>
      </c>
    </row>
    <row r="99" spans="1:42" s="142" customFormat="1" ht="15.75">
      <c r="A99" s="144" t="s">
        <v>16</v>
      </c>
      <c r="B99" s="139">
        <f>B21+B30+B49+B37+B58+B13+B75+B67</f>
        <v>7065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0</v>
      </c>
      <c r="I99" s="140">
        <f>I21+I30+I49+I37+I58+I13+I75+I67</f>
        <v>0</v>
      </c>
      <c r="J99" s="140">
        <f>J21+J30+J49+J37+J58+J13+J75+J67</f>
        <v>0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0</v>
      </c>
      <c r="P99" s="140">
        <f>P21+P30+P49+P37+P58+P13+P75+P67</f>
        <v>0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0</v>
      </c>
      <c r="AP99" s="140">
        <f>B99+C99-AO99</f>
        <v>15526.900000000001</v>
      </c>
    </row>
    <row r="100" spans="1:42" ht="12.75">
      <c r="A100" s="137" t="s">
        <v>35</v>
      </c>
      <c r="B100" s="20">
        <f>B94-B95-B96-B97-B98-B99</f>
        <v>114334.90000000005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0</v>
      </c>
      <c r="F100" s="92">
        <f t="shared" si="24"/>
        <v>0</v>
      </c>
      <c r="G100" s="92">
        <f t="shared" si="24"/>
        <v>0</v>
      </c>
      <c r="H100" s="92">
        <f>H94-H95-H96-H97-H98-H99</f>
        <v>0</v>
      </c>
      <c r="I100" s="92">
        <f>I94-I95-I96-I97-I98-I99</f>
        <v>0</v>
      </c>
      <c r="J100" s="92">
        <f>J94-J95-J96-J97-J98-J99</f>
        <v>0</v>
      </c>
      <c r="K100" s="92">
        <f t="shared" si="24"/>
        <v>0</v>
      </c>
      <c r="L100" s="92">
        <f t="shared" si="24"/>
        <v>0</v>
      </c>
      <c r="M100" s="92">
        <f t="shared" si="24"/>
        <v>0</v>
      </c>
      <c r="N100" s="92">
        <f t="shared" si="24"/>
        <v>0</v>
      </c>
      <c r="O100" s="92">
        <f t="shared" si="24"/>
        <v>0</v>
      </c>
      <c r="P100" s="92">
        <f>P94-P95-P96-P97-P98-P99</f>
        <v>0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17710.5</v>
      </c>
      <c r="AP100" s="92">
        <f>AP94-AP95-AP96-AP97-AP98-AP99</f>
        <v>142350.5400000001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5" sqref="A25:IV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52039.20662000024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17045.6</v>
      </c>
      <c r="AP25" s="149">
        <f t="shared" si="3"/>
        <v>92.30000000000291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2019-09-02T11:57:56Z</dcterms:modified>
  <cp:category/>
  <cp:version/>
  <cp:contentType/>
  <cp:contentStatus/>
</cp:coreProperties>
</file>